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1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<sst xmlns="http://schemas.openxmlformats.org/spreadsheetml/2006/main" count="520" uniqueCount="500">
  <si>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</si>
  <si>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</si>
  <si>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</si>
  <si>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</si>
  <si>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</si>
  <si>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</si>
  <si>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</si>
  <si>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</si>
  <si>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</si>
  <si>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</si>
  <si>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</si>
  <si>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</si>
  <si>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</si>
  <si>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</si>
  <si>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</si>
  <si>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</si>
  <si>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</si>
  <si>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</si>
  <si>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</si>
  <si>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</si>
  <si>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</si>
  <si>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</si>
  <si>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</si>
  <si>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</si>
  <si>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</si>
  <si>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</si>
  <si>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</si>
  <si>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</si>
  <si>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</si>
  <si>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</si>
  <si>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</si>
  <si>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</si>
  <si>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</si>
  <si>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</si>
  <si>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</si>
  <si>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</si>
  <si>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</si>
  <si>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</si>
  <si>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</si>
  <si>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</si>
  <si>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</si>
  <si>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</si>
  <si>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</si>
  <si>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</si>
  <si>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</si>
  <si>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</si>
  <si>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</si>
  <si>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</si>
  <si>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</si>
  <si>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</si>
  <si>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</si>
  <si>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</si>
  <si>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</si>
  <si>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</si>
  <si>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</si>
  <si>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</si>
  <si>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</si>
  <si>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</si>
  <si>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</si>
  <si>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</si>
  <si>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</si>
  <si>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</si>
  <si>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</si>
  <si>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</si>
  <si>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</si>
  <si>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</si>
  <si>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</si>
  <si>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</si>
  <si>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</si>
  <si>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</si>
  <si>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</si>
  <si>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</si>
  <si>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</si>
  <si>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</si>
  <si>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</si>
  <si>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</si>
  <si>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</si>
  <si>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</si>
  <si>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</si>
  <si>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</si>
  <si>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</si>
  <si>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</si>
  <si>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</si>
  <si>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</si>
  <si>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</si>
  <si>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</si>
  <si>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</si>
  <si>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</si>
  <si>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</si>
  <si>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</si>
  <si>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</si>
  <si>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</si>
  <si>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</si>
  <si>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</si>
  <si>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</si>
  <si>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</si>
  <si>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</si>
  <si>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</si>
  <si>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</si>
  <si>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</si>
  <si>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</si>
  <si>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</si>
  <si>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</si>
  <si>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</si>
  <si>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</si>
  <si>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</si>
  <si>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</si>
  <si>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</si>
  <si>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</si>
  <si>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</si>
  <si>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</si>
  <si>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</si>
  <si>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</si>
  <si>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</si>
  <si>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</si>
  <si>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</si>
  <si>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</si>
  <si>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</si>
  <si>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</si>
  <si>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</si>
  <si>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</si>
  <si>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</si>
  <si>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</si>
  <si>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</si>
  <si>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</si>
  <si>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</si>
  <si>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</si>
  <si>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</si>
  <si>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</si>
  <si>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</si>
  <si>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</si>
  <si>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</si>
  <si>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</si>
  <si>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</si>
  <si>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</si>
  <si>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</si>
  <si>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</si>
  <si>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</si>
  <si>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</si>
  <si>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</si>
  <si>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</si>
  <si>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</si>
  <si>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</si>
  <si>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</si>
  <si>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</si>
  <si>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</si>
  <si>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</si>
  <si>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</si>
  <si>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</si>
  <si>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</si>
  <si>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</si>
  <si>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</si>
  <si>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</si>
  <si>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</si>
  <si>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</si>
  <si>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</si>
  <si>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</si>
  <si>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</si>
  <si>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</si>
  <si>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</si>
  <si>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</si>
  <si>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</si>
  <si>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</si>
  <si>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</si>
  <si>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</si>
  <si>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</si>
  <si>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</si>
  <si>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</si>
  <si>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</si>
  <si>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</si>
  <si>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</si>
  <si>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</si>
  <si>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</si>
  <si>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</si>
  <si>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</si>
  <si>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</si>
  <si>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</si>
  <si>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</si>
  <si>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</si>
  <si>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</si>
  <si>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</si>
  <si>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</si>
  <si>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</si>
  <si>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</si>
  <si>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</si>
  <si>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</si>
  <si>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</si>
  <si>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</si>
  <si>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</si>
  <si>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</si>
  <si>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</si>
  <si>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</si>
  <si>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</si>
  <si>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</si>
  <si>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</si>
  <si>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</si>
  <si>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</si>
  <si>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</si>
  <si>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</si>
  <si>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</si>
  <si>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</si>
  <si>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</si>
  <si>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</si>
  <si>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</si>
  <si>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</si>
  <si>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</si>
  <si>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</si>
  <si>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</si>
  <si>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</si>
  <si>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</si>
  <si>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</si>
  <si>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</si>
  <si>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</si>
  <si>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</si>
  <si>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</si>
  <si>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</si>
  <si>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</si>
  <si>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</si>
  <si>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</si>
  <si>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</si>
  <si>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</si>
  <si>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</si>
  <si>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</si>
  <si>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</si>
  <si>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</si>
  <si>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</si>
  <si>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</si>
  <si>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</si>
  <si>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</si>
  <si>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</si>
  <si>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</si>
  <si>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</si>
  <si>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</si>
  <si>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</si>
  <si>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</si>
  <si>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</si>
  <si>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</si>
  <si>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</si>
  <si>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</si>
  <si>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</si>
  <si>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</si>
  <si>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</si>
  <si>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</si>
  <si>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</si>
  <si>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</si>
  <si>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</si>
  <si>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</si>
  <si>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</si>
  <si>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</si>
  <si>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</si>
  <si>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</si>
  <si>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</si>
  <si>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</si>
  <si>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</si>
  <si>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</si>
  <si>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</si>
  <si>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</si>
  <si>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</si>
  <si>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</si>
  <si>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</si>
  <si>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</si>
  <si>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</si>
  <si>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</si>
  <si>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</si>
  <si>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</si>
  <si>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</si>
  <si>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</si>
  <si>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</si>
  <si>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</si>
  <si>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</si>
  <si>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</si>
  <si>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</si>
  <si>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</si>
  <si>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</si>
  <si>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</si>
  <si>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</si>
  <si>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</si>
  <si>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</si>
  <si>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</si>
  <si>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</si>
  <si>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</si>
  <si>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</si>
  <si>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</si>
  <si>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</si>
  <si>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</si>
  <si>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</si>
  <si>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</si>
  <si>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</si>
  <si>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</si>
  <si>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</si>
  <si>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</si>
  <si>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</si>
  <si>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</si>
  <si>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</si>
  <si>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</si>
  <si>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</si>
  <si>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</si>
  <si>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</si>
  <si>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</si>
  <si>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</si>
  <si>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</si>
  <si>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</si>
  <si>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</si>
  <si>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</si>
  <si>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</si>
  <si>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</si>
  <si>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</si>
  <si>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</si>
  <si>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</si>
  <si>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</si>
  <si>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</si>
  <si>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</si>
  <si>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</si>
  <si>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</si>
  <si>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</si>
  <si>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</si>
  <si>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</si>
  <si>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</si>
  <si>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</si>
  <si>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</si>
  <si>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</si>
  <si>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</si>
  <si>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</si>
  <si>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</si>
  <si>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</si>
  <si>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</si>
  <si>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</si>
  <si>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</si>
  <si>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</si>
  <si>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</si>
  <si>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</si>
  <si>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</si>
  <si>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</si>
  <si>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</si>
  <si>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</si>
  <si>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</si>
  <si>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</si>
  <si>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</si>
  <si>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</si>
  <si>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</si>
  <si>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</si>
  <si>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</si>
  <si>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</si>
  <si>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</si>
  <si>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</si>
  <si>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</si>
  <si>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</si>
  <si>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</si>
  <si>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</si>
  <si>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</si>
  <si>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</si>
  <si>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</si>
  <si>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</si>
  <si>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</si>
  <si>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</si>
  <si>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</si>
  <si>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</si>
  <si>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</si>
  <si>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</si>
  <si>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</si>
  <si>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</si>
  <si>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</si>
  <si>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</si>
  <si>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</si>
  <si>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</si>
  <si>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</si>
  <si>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</si>
  <si>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</si>
  <si>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</si>
  <si>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</si>
  <si>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</si>
  <si>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</si>
  <si>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</si>
  <si>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</si>
  <si>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</si>
  <si>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</si>
  <si>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</si>
  <si>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</si>
  <si>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</si>
  <si>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</si>
  <si>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</si>
  <si>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</si>
  <si>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</si>
  <si>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</si>
  <si>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</si>
  <si>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</si>
  <si>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</si>
  <si>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</si>
  <si>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</si>
  <si>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</si>
  <si>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</si>
  <si>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</si>
  <si>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</si>
  <si>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</si>
  <si>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</si>
  <si>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</si>
  <si>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</si>
  <si>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</si>
  <si>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</si>
  <si>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</si>
  <si>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</si>
  <si>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</si>
  <si>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</si>
  <si>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</si>
  <si>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</si>
  <si>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</si>
  <si>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</si>
  <si>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</si>
  <si>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</si>
  <si>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</si>
  <si>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</si>
  <si>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</si>
  <si>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</si>
  <si>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</si>
  <si>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</si>
  <si>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</si>
  <si>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</si>
  <si>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</si>
  <si>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</si>
  <si>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</si>
  <si>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</si>
  <si>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</si>
  <si>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</si>
  <si>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</si>
  <si>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</si>
  <si>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</si>
  <si>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</si>
  <si>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</si>
  <si>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</si>
  <si>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</si>
  <si>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</si>
  <si>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</si>
  <si>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</si>
  <si>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</si>
  <si>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</si>
  <si>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</si>
  <si>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</si>
  <si>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</si>
  <si>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</si>
  <si>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</si>
  <si>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</si>
  <si>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</si>
  <si>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</si>
  <si>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</si>
  <si>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</si>
  <si>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</si>
  <si>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</si>
  <si>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</si>
  <si>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</si>
  <si>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</si>
  <si>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</si>
  <si>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</si>
  <si>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</si>
  <si>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</si>
  <si>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</si>
  <si>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</si>
  <si>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</si>
  <si>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</si>
  <si>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</si>
  <si>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</si>
  <si>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</si>
  <si>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</si>
  <si>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</si>
  <si>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</si>
  <si>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</si>
  <si>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</si>
  <si>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</si>
  <si>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</si>
  <si>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</si>
  <si>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</si>
  <si>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</si>
  <si>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</si>
  <si>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</si>
  <si>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</si>
  <si>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</si>
  <si>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</si>
  <si>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</si>
  <si>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</si>
  <si>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</si>
  <si>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</si>
  <si>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</si>
  <si>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</si>
  <si>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</si>
  <si>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</si>
  <si>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</si>
  <si>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</si>
  <si>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</si>
  <si>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</si>
  <si>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</si>
  <si>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</si>
  <si>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</si>
  <si>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</si>
  <si>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</si>
  <si>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</si>
  <si>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</si>
  <si>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</si>
  <si>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</si>
  <si>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</si>
  <si>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.</t>
  </si>
  <si>
    <t>Company: Nha Trang Textile &amp; Garment Joint Stock Company (NTT)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</si>
</sst>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zoomScale="120" zoomScaleNormal="120" zoomScalePageLayoutView="0" workbookViewId="0" topLeftCell="A146">
      <selection activeCell="F155" sqref="F155"/>
    </sheetView>
  </sheetViews>
  <sheetFormatPr defaultColWidth="9.140625" defaultRowHeight="12"/>
  <cols>
    <col min="1" max="1" width="32.28125" style="0" customWidth="1"/>
    <col min="2" max="2" width="48.57421875" style="0" hidden="1" customWidth="1"/>
    <col min="3" max="3" width="10.140625" style="0" hidden="1" customWidth="1"/>
    <col min="4" max="4" width="17.7109375" style="0" hidden="1" customWidth="1"/>
    <col min="5" max="5" width="27.57421875" style="0" customWidth="1"/>
    <col min="6" max="6" width="20.00390625" style="0" customWidth="1"/>
  </cols>
  <sheetData>
    <row r="1" spans="1:7" ht="41.25" customHeight="1">
      <c r="A1" s="33" t="s">
        <v>499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 customHeight="1">
      <c r="A3" s="34" t="s">
        <v>496</v>
      </c>
      <c r="B3" s="34"/>
      <c r="C3" s="34"/>
      <c r="D3" s="34"/>
      <c r="E3" s="34"/>
    </row>
    <row r="4" spans="1:5" ht="15.75">
      <c r="A4" s="35" t="s">
        <v>497</v>
      </c>
      <c r="B4" s="35"/>
      <c r="C4" s="35"/>
      <c r="D4" s="35"/>
      <c r="E4" s="35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489539312476</v>
      </c>
      <c r="F10" s="24">
        <v>394110364184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3678916358</v>
      </c>
      <c r="F11" s="20">
        <f>F12+F13</f>
        <v>9229359549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3678916358</v>
      </c>
      <c r="F12" s="21">
        <v>9229359549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0</v>
      </c>
      <c r="F14" s="20">
        <f>F15+F16+F17</f>
        <v>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/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170993371401</v>
      </c>
      <c r="F18" s="20">
        <f>F19+F22+F23+F24+F25+F26+F27+F28</f>
        <v>137166242892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108735023045</v>
      </c>
      <c r="F19" s="21">
        <v>62542129001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45446629990</v>
      </c>
      <c r="F22" s="21">
        <v>47767269281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17900120694</v>
      </c>
      <c r="F26" s="21">
        <v>27980558908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-1123714298</v>
      </c>
      <c r="F27" s="21">
        <v>-1123714298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>
        <v>35311970</v>
      </c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313362210251</v>
      </c>
      <c r="F29" s="20">
        <f>F30+F31</f>
        <v>246562646750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313362210251</v>
      </c>
      <c r="F30" s="21">
        <v>246562646750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1504814466</v>
      </c>
      <c r="F32" s="20">
        <f>F33+F36+F37+F38+F39</f>
        <v>1152114993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1301260283</v>
      </c>
      <c r="F33" s="21">
        <v>672134771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83848448</v>
      </c>
      <c r="F36" s="21"/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119705735</v>
      </c>
      <c r="F37" s="21">
        <v>479980222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402246952053</v>
      </c>
      <c r="F43" s="20">
        <f>F44+F54+F64+F67+F70+F76</f>
        <v>445625052029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69021348909</v>
      </c>
      <c r="F44" s="20">
        <f>F45+F46+F47+F48+F49+F50+F53</f>
        <v>79205728165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>
        <v>69021348909</v>
      </c>
      <c r="F45" s="21">
        <v>79205728165</v>
      </c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/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312127121002</v>
      </c>
      <c r="F54" s="20">
        <f>F55+F58+F61</f>
        <v>336286129172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312127121002</v>
      </c>
      <c r="F55" s="20">
        <f>F56+F57</f>
        <v>336286129172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656200917190</v>
      </c>
      <c r="F56" s="21">
        <v>669770550175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-344073796188</v>
      </c>
      <c r="F57" s="21">
        <v>-333484421003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0</v>
      </c>
      <c r="F61" s="20">
        <f>F62+F63</f>
        <v>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/>
      <c r="F62" s="21"/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/>
      <c r="F63" s="21"/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11452950870</v>
      </c>
      <c r="F67" s="20">
        <f>F68+F69</f>
        <v>7500578252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11452950870</v>
      </c>
      <c r="F69" s="21">
        <v>7500578252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1221725000</v>
      </c>
      <c r="F70" s="20">
        <f>F71+F72+F73+F74+F75</f>
        <v>15583725000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>
        <v>4362000000</v>
      </c>
      <c r="F71" s="21">
        <v>4362000000</v>
      </c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1221725000</v>
      </c>
      <c r="F73" s="21">
        <v>11221725000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-4362000000</v>
      </c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8423806272</v>
      </c>
      <c r="F76" s="20">
        <f>F77+F78+F79+F80</f>
        <v>7048891440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8423806272</v>
      </c>
      <c r="F77" s="21">
        <v>7048891440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891786264529</v>
      </c>
      <c r="F81" s="20">
        <f>F10+F43</f>
        <v>839735416213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680559863329</v>
      </c>
      <c r="F83" s="20">
        <f>F84+F106</f>
        <v>629098242964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517191311149</v>
      </c>
      <c r="F84" s="20">
        <f>F85+F88+F89+F90+F91+F92+F93+F94+F95+F97+F98+F99+F100+F101+F102</f>
        <v>467622106943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64269291275</v>
      </c>
      <c r="F85" s="21">
        <v>60146633845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66484296</v>
      </c>
      <c r="F88" s="21">
        <v>193998483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3839436178</v>
      </c>
      <c r="F89" s="21">
        <v>2482550826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686393396</v>
      </c>
      <c r="F90" s="21">
        <v>5515197039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3705859952</v>
      </c>
      <c r="F91" s="21">
        <v>1013492933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>
        <v>501000000</v>
      </c>
      <c r="F94" s="21">
        <v>1336000000</v>
      </c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11312867032</v>
      </c>
      <c r="F95" s="21">
        <v>22179224750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431581050625</v>
      </c>
      <c r="F97" s="21">
        <v>373099531635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1228928395</v>
      </c>
      <c r="F99" s="21">
        <v>1655477432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163368552180</v>
      </c>
      <c r="F106" s="20">
        <f>SUM(F107:F119)</f>
        <v>161476136021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163368552180</v>
      </c>
      <c r="F114" s="21">
        <v>161476136021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211226401200</v>
      </c>
      <c r="F120" s="20">
        <f>F121+F139</f>
        <v>210637173249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211226401200</v>
      </c>
      <c r="F121" s="20">
        <f>F122+F125+F126+F127+F128+F129+F130+F131+F132+F133+F134+F137+F138</f>
        <v>210637173249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185000000000</v>
      </c>
      <c r="F122" s="20">
        <f>F123+F124</f>
        <v>185000000000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185000000000</v>
      </c>
      <c r="F123" s="21">
        <v>185000000000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>
        <v>2030000000</v>
      </c>
      <c r="F125" s="21">
        <v>2030000000</v>
      </c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22015663659</v>
      </c>
      <c r="F131" s="21">
        <v>22015663659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2180737541</v>
      </c>
      <c r="F134" s="20">
        <f>F135+F136</f>
        <v>1591509590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882881562</v>
      </c>
      <c r="F135" s="21">
        <v>882881563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1297855979</v>
      </c>
      <c r="F136" s="21">
        <v>708628027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891786264529</v>
      </c>
      <c r="F147" s="20">
        <f>F83+F120</f>
        <v>839735416213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3:E3"/>
    <mergeCell ref="A4:E4"/>
    <mergeCell ref="A1:G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E21">
      <selection activeCell="G25" sqref="G25"/>
    </sheetView>
  </sheetViews>
  <sheetFormatPr defaultColWidth="18.7109375" defaultRowHeight="12"/>
  <cols>
    <col min="1" max="1" width="34.7109375" style="0" customWidth="1"/>
    <col min="2" max="2" width="40.421875" style="0" hidden="1" customWidth="1"/>
    <col min="3" max="3" width="14.7109375" style="0" hidden="1" customWidth="1"/>
    <col min="4" max="4" width="26.281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499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4" t="s">
        <v>496</v>
      </c>
      <c r="B3" s="34"/>
      <c r="C3" s="34"/>
      <c r="D3" s="34"/>
      <c r="E3" s="34"/>
    </row>
    <row r="4" spans="1:5" ht="15.75">
      <c r="A4" s="35" t="s">
        <v>497</v>
      </c>
      <c r="B4" s="35"/>
      <c r="C4" s="35"/>
      <c r="D4" s="35"/>
      <c r="E4" s="35"/>
    </row>
    <row r="5" spans="2:8" ht="19.5" customHeight="1">
      <c r="B5" s="32" t="s">
        <v>421</v>
      </c>
      <c r="C5" s="36"/>
      <c r="D5" s="36"/>
      <c r="E5" s="36"/>
      <c r="F5" s="36"/>
      <c r="G5" s="36"/>
      <c r="H5" s="36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198630836494</v>
      </c>
      <c r="F9" s="21">
        <v>210935010345</v>
      </c>
      <c r="G9" s="21">
        <v>660602835904</v>
      </c>
      <c r="H9" s="21">
        <v>634922069834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33270072</v>
      </c>
      <c r="F10" s="21"/>
      <c r="G10" s="21">
        <v>266251704</v>
      </c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198597566422</v>
      </c>
      <c r="F11" s="20">
        <f>F9-F10</f>
        <v>210935010345</v>
      </c>
      <c r="G11" s="20">
        <f>G9-G10</f>
        <v>660336584200</v>
      </c>
      <c r="H11" s="20">
        <f>H9-H10</f>
        <v>634922069834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182280944974</v>
      </c>
      <c r="F12" s="21">
        <v>201975087030</v>
      </c>
      <c r="G12" s="21">
        <v>622824787414</v>
      </c>
      <c r="H12" s="21">
        <v>612677329458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16316621448</v>
      </c>
      <c r="F13" s="20">
        <f>F11-F12</f>
        <v>8959923315</v>
      </c>
      <c r="G13" s="20">
        <f>G11-G12</f>
        <v>37511796786</v>
      </c>
      <c r="H13" s="20">
        <f>H11-H12</f>
        <v>22244740376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67913738</v>
      </c>
      <c r="F14" s="21">
        <v>331314161</v>
      </c>
      <c r="G14" s="21">
        <v>7105085290</v>
      </c>
      <c r="H14" s="21">
        <v>1229709728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10311121240</v>
      </c>
      <c r="F15" s="21">
        <v>4065300604</v>
      </c>
      <c r="G15" s="21">
        <v>32163198900</v>
      </c>
      <c r="H15" s="21">
        <v>12479498248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9078776828</v>
      </c>
      <c r="F16" s="21">
        <v>4040940370</v>
      </c>
      <c r="G16" s="21">
        <v>25915291198</v>
      </c>
      <c r="H16" s="21">
        <v>11784945977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1168412424</v>
      </c>
      <c r="F18" s="21">
        <v>2036805665</v>
      </c>
      <c r="G18" s="21">
        <v>4988428584</v>
      </c>
      <c r="H18" s="21">
        <v>5564142491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5778984282</v>
      </c>
      <c r="F19" s="21">
        <v>7966931102</v>
      </c>
      <c r="G19" s="21">
        <v>18479184252</v>
      </c>
      <c r="H19" s="21">
        <v>24371763761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-873982760</v>
      </c>
      <c r="F20" s="20">
        <f>F13+F14-F15+F17-F18-F19</f>
        <v>-4777799895</v>
      </c>
      <c r="G20" s="20">
        <f>G13+G14-G15+G17-G18-G19</f>
        <v>-11013929660</v>
      </c>
      <c r="H20" s="20">
        <f>H13+H14-H15+H17-H18-H19</f>
        <v>-18940954396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2566360446</v>
      </c>
      <c r="F21" s="21">
        <v>6080503124</v>
      </c>
      <c r="G21" s="21">
        <v>16761344927</v>
      </c>
      <c r="H21" s="21">
        <v>22818737723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4</v>
      </c>
      <c r="F22" s="21">
        <v>873788403</v>
      </c>
      <c r="G22" s="21">
        <v>8680220</v>
      </c>
      <c r="H22" s="21">
        <v>874129462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2566360442</v>
      </c>
      <c r="F23" s="20">
        <f>F21-F22</f>
        <v>5206714721</v>
      </c>
      <c r="G23" s="20">
        <f>G21-G22</f>
        <v>16752664707</v>
      </c>
      <c r="H23" s="20">
        <f>H21-H22</f>
        <v>21944608261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1692377682</v>
      </c>
      <c r="F24" s="20">
        <f>F20+F23</f>
        <v>428914826</v>
      </c>
      <c r="G24" s="20">
        <f>G20+G23</f>
        <v>5738735047</v>
      </c>
      <c r="H24" s="20">
        <f>H20+H23</f>
        <v>3003653865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1548178134</v>
      </c>
      <c r="F25" s="21">
        <v>179341957</v>
      </c>
      <c r="G25" s="21">
        <v>4440879068</v>
      </c>
      <c r="H25" s="21">
        <v>603555869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>
        <v>23109412</v>
      </c>
      <c r="G26" s="21"/>
      <c r="H26" s="21">
        <v>69328218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144199548</v>
      </c>
      <c r="F27" s="20">
        <f>F24-F25-F26</f>
        <v>226463457</v>
      </c>
      <c r="G27" s="20">
        <f>G24-G25-G26</f>
        <v>1297855979</v>
      </c>
      <c r="H27" s="20">
        <f>H24-H25-H26</f>
        <v>2330769778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 t="s">
        <v>498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 t="s">
        <v>498</v>
      </c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8</v>
      </c>
      <c r="F30" s="21">
        <v>12</v>
      </c>
      <c r="G30" s="21">
        <v>70</v>
      </c>
      <c r="H30" s="21">
        <v>126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2018-10-31T08:44:05Z</dcterms:modified>
  <cp:category/>
  <cp:version/>
  <cp:contentType/>
  <cp:contentStatus/>
</cp:coreProperties>
</file>